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333ABC49-6994-4CB1-8AA8-6709C5DB7C5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30112022RADIO" sheetId="6" r:id="rId1"/>
  </sheets>
  <definedNames>
    <definedName name="_xlnm.Print_Area" localSheetId="0">'30112022RADIO'!$B$1:$N$236</definedName>
    <definedName name="_xlnm.Print_Titles" localSheetId="0">'30112022RADIO'!$2:$3</definedName>
  </definedNames>
  <calcPr calcId="191029"/>
</workbook>
</file>

<file path=xl/calcChain.xml><?xml version="1.0" encoding="utf-8"?>
<calcChain xmlns="http://schemas.openxmlformats.org/spreadsheetml/2006/main">
  <c r="H73" i="6" l="1"/>
  <c r="H85" i="6"/>
  <c r="H84" i="6" s="1"/>
  <c r="H155" i="6"/>
  <c r="H72" i="6" l="1"/>
  <c r="J41" i="6"/>
  <c r="J156" i="6"/>
  <c r="I128" i="6" l="1"/>
  <c r="H219" i="6"/>
  <c r="I219" i="6"/>
  <c r="H52" i="6" l="1"/>
  <c r="I235" i="6" l="1"/>
  <c r="J169" i="6" l="1"/>
  <c r="J155" i="6" s="1"/>
  <c r="J54" i="6"/>
  <c r="J52" i="6"/>
  <c r="J51" i="6" s="1"/>
  <c r="L228" i="6" l="1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229" i="6"/>
  <c r="J5" i="6"/>
  <c r="J72" i="6"/>
  <c r="L72" i="6" s="1"/>
  <c r="J58" i="6"/>
  <c r="L58" i="6" s="1"/>
  <c r="J128" i="6" l="1"/>
  <c r="J235" i="6"/>
  <c r="L5" i="6"/>
  <c r="L55" i="6" l="1"/>
  <c r="H54" i="6"/>
  <c r="H51" i="6" s="1"/>
  <c r="H128" i="6" s="1"/>
  <c r="H229" i="6" s="1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<sst xmlns="http://schemas.openxmlformats.org/spreadsheetml/2006/main" count="223" uniqueCount="221">
  <si>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</si>
  <si>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</si>
  <si>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</si>
  <si>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</si>
  <si>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</si>
  <si>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</si>
  <si>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</si>
  <si>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</si>
  <si>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</si>
  <si>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</si>
  <si>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</si>
  <si>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</si>
  <si>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</si>
  <si>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</si>
  <si>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</si>
  <si>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</si>
  <si>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</si>
  <si>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</si>
  <si>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</si>
  <si>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</si>
  <si>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</si>
  <si>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</si>
  <si>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</si>
  <si>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</si>
  <si>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</si>
  <si>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</si>
  <si>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</si>
  <si>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</si>
  <si>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</si>
  <si>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</si>
  <si>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</si>
  <si>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</si>
  <si>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</si>
  <si>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</si>
  <si>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</si>
  <si>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</si>
  <si>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</si>
  <si>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</si>
  <si>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</si>
  <si>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</si>
  <si>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</si>
  <si>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</si>
  <si>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</si>
  <si>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</si>
  <si>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</si>
  <si>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</si>
  <si>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</si>
  <si>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</si>
  <si>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</si>
  <si>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</si>
  <si>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</si>
  <si>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</si>
  <si>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</si>
  <si>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</si>
  <si>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</si>
  <si>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</si>
  <si>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</si>
  <si>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</si>
  <si>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</si>
  <si>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</si>
  <si>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</si>
  <si>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</si>
  <si>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</si>
  <si>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</si>
  <si>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</si>
  <si>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</si>
  <si>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</si>
  <si>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</si>
  <si>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</si>
  <si>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</si>
  <si>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</si>
  <si>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</si>
  <si>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</si>
  <si>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</si>
  <si>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</si>
  <si>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</si>
  <si>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</si>
  <si>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</si>
  <si>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</si>
  <si>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</si>
  <si>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</si>
  <si>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</si>
  <si>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</si>
  <si>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</si>
  <si>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</si>
  <si>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</si>
  <si>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</si>
  <si>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</si>
  <si>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</si>
  <si>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</si>
  <si>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</si>
  <si>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</si>
  <si>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</si>
  <si>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</si>
  <si>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</si>
  <si>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</si>
  <si>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</si>
  <si>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</si>
  <si>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</si>
  <si>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</si>
  <si>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</si>
  <si>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</si>
  <si>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</si>
  <si>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</si>
  <si>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</si>
  <si>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</si>
  <si>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</si>
  <si>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</si>
  <si>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</si>
  <si>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</si>
  <si>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</si>
  <si>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</si>
  <si>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</si>
  <si>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</si>
  <si>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</si>
  <si>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</si>
  <si>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</si>
  <si>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</si>
  <si>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</si>
  <si>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</si>
  <si>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</si>
  <si>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</si>
  <si>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</si>
  <si>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</si>
  <si>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</si>
  <si>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</si>
  <si>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</si>
  <si>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</si>
  <si>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</si>
  <si>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</si>
  <si>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</si>
  <si>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</si>
  <si>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</si>
  <si>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</si>
  <si>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</si>
  <si>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</si>
  <si>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</si>
  <si>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</si>
  <si>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</si>
  <si>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</si>
  <si>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</si>
  <si>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</si>
  <si>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</si>
  <si>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</si>
  <si>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</si>
  <si>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</si>
  <si>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</si>
  <si>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</si>
  <si>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</si>
  <si>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</si>
  <si>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</si>
  <si>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</si>
  <si>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</si>
  <si>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</si>
  <si>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</si>
  <si>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</si>
  <si>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</si>
  <si>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</si>
  <si>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</si>
  <si>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</si>
  <si>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</si>
  <si>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</si>
  <si>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</si>
  <si>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</si>
  <si>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</si>
  <si>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</si>
  <si>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</si>
  <si>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</si>
  <si>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</si>
  <si>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</si>
  <si>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</si>
  <si>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</si>
  <si>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</si>
  <si>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</si>
  <si>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</si>
  <si>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</si>
  <si>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</si>
  <si>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</si>
  <si>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</si>
  <si>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</si>
  <si>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</si>
  <si>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</si>
  <si>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</si>
  <si>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</si>
  <si>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</si>
  <si>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</si>
  <si>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</si>
  <si>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</si>
  <si>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</si>
  <si>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</si>
  <si>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</si>
  <si>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(696)   Pérdidas por deterioro de participaciones y valores representativos de deuda a largo plazo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</si>
  <si>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</si>
  <si>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</si>
  <si>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</si>
  <si>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</si>
  <si>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</si>
  <si>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</si>
  <si>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</si>
  <si>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</si>
  <si>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</si>
  <si>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</si>
  <si>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</si>
  <si>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</si>
  <si>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</si>
  <si>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</si>
  <si>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</si>
  <si>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</si>
  <si>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</si>
  <si>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</si>
  <si>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</si>
  <si>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</si>
  <si>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</si>
  <si>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</si>
  <si>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</si>
  <si>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</si>
  <si>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</si>
  <si>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</si>
  <si>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</si>
  <si>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</si>
  <si>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RADIO CLM Presupuesto 2022 Ley 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</si>
</sst>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="90" zoomScaleNormal="90" workbookViewId="0">
      <selection activeCell="O68" sqref="O68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6" width="11.42578125" style="1"/>
    <col min="17" max="17" width="13.28515625" style="1" bestFit="1" customWidth="1"/>
    <col min="18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44895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180386.96000000002</v>
      </c>
      <c r="I5" s="59"/>
      <c r="J5" s="59">
        <f>+J6+J15</f>
        <v>227760</v>
      </c>
      <c r="K5" s="60"/>
      <c r="L5" s="61">
        <f>IF(J5=0, ,+H5/J5)</f>
        <v>0.79200456621004578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174959.79</v>
      </c>
      <c r="I6" s="62"/>
      <c r="J6" s="62">
        <f>SUM(J7:J14)</f>
        <v>150000</v>
      </c>
      <c r="K6" s="26"/>
      <c r="L6" s="63">
        <f t="shared" ref="L6:L69" si="0">IF(J6=0, ,+H6/J6)</f>
        <v>1.1663986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174959.79</v>
      </c>
      <c r="I7" s="64"/>
      <c r="J7" s="24">
        <v>150000</v>
      </c>
      <c r="K7" s="27"/>
      <c r="L7" s="65">
        <f t="shared" si="0"/>
        <v>1.1663986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5427.17</v>
      </c>
      <c r="I15" s="62"/>
      <c r="J15" s="62">
        <f>+J16</f>
        <v>77760</v>
      </c>
      <c r="K15" s="26"/>
      <c r="L15" s="63">
        <f t="shared" si="0"/>
        <v>6.9793852880658439E-2</v>
      </c>
      <c r="M15" s="22"/>
      <c r="N15" s="11"/>
    </row>
    <row r="16" spans="2:14" x14ac:dyDescent="0.2">
      <c r="B16" s="9"/>
      <c r="C16" s="14"/>
      <c r="E16" s="20"/>
      <c r="F16" s="20"/>
      <c r="G16" s="2" t="s">
        <v>219</v>
      </c>
      <c r="H16" s="85">
        <v>5427.17</v>
      </c>
      <c r="I16" s="64"/>
      <c r="J16" s="66">
        <v>77760</v>
      </c>
      <c r="K16" s="27"/>
      <c r="L16" s="65">
        <f t="shared" si="0"/>
        <v>6.9793852880658439E-2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-121813.86</v>
      </c>
      <c r="I23" s="67"/>
      <c r="J23" s="67">
        <f>+J24+J30+J41</f>
        <v>-140000</v>
      </c>
      <c r="K23" s="23"/>
      <c r="L23" s="68">
        <f t="shared" si="0"/>
        <v>0.87009899999999996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-36089.479999999996</v>
      </c>
      <c r="I30" s="62"/>
      <c r="J30" s="62">
        <f>SUM(J31:J40)</f>
        <v>-25000</v>
      </c>
      <c r="K30" s="26"/>
      <c r="L30" s="63">
        <f t="shared" si="0"/>
        <v>1.4435791999999998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-12750</v>
      </c>
      <c r="I31" s="64"/>
      <c r="J31" s="24">
        <v>-16000</v>
      </c>
      <c r="K31" s="27"/>
      <c r="L31" s="65">
        <f t="shared" si="0"/>
        <v>0.796875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-23339.48</v>
      </c>
      <c r="I32" s="64"/>
      <c r="J32" s="24">
        <v>-9000</v>
      </c>
      <c r="K32" s="27"/>
      <c r="L32" s="65">
        <f t="shared" si="0"/>
        <v>2.5932755555555556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-85724.38</v>
      </c>
      <c r="I41" s="62"/>
      <c r="J41" s="62">
        <f>+J42</f>
        <v>-115000</v>
      </c>
      <c r="K41" s="26"/>
      <c r="L41" s="63">
        <f t="shared" si="0"/>
        <v>0.74542939130434782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-85724.38</v>
      </c>
      <c r="I42" s="64"/>
      <c r="J42" s="24">
        <v>-115000</v>
      </c>
      <c r="K42" s="27"/>
      <c r="L42" s="65">
        <f t="shared" si="0"/>
        <v>0.74542939130434782</v>
      </c>
      <c r="M42" s="22"/>
      <c r="N42" s="11"/>
    </row>
    <row r="43" spans="2:14" ht="30.75" customHeight="1" x14ac:dyDescent="0.2">
      <c r="B43" s="9"/>
      <c r="C43" s="14"/>
      <c r="E43" s="20"/>
      <c r="F43" s="91" t="s">
        <v>39</v>
      </c>
      <c r="G43" s="91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86">
        <f>+H52+H54</f>
        <v>4013591.62</v>
      </c>
      <c r="I51" s="67"/>
      <c r="J51" s="67">
        <f>+J52+J54</f>
        <v>4017890</v>
      </c>
      <c r="K51" s="23"/>
      <c r="L51" s="68">
        <f t="shared" si="0"/>
        <v>0.99893018972644854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84">
        <f>+H53</f>
        <v>13534.130000000001</v>
      </c>
      <c r="I52" s="62"/>
      <c r="J52" s="62">
        <f>+J53</f>
        <v>4200</v>
      </c>
      <c r="K52" s="26"/>
      <c r="L52" s="63">
        <f t="shared" si="0"/>
        <v>3.2224119047619051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13534.130000000001</v>
      </c>
      <c r="I53" s="64"/>
      <c r="J53" s="24">
        <v>4200</v>
      </c>
      <c r="K53" s="27"/>
      <c r="L53" s="65">
        <f t="shared" si="0"/>
        <v>3.2224119047619051</v>
      </c>
      <c r="M53" s="22"/>
      <c r="N53" s="11"/>
    </row>
    <row r="54" spans="2:14" ht="24" customHeight="1" x14ac:dyDescent="0.2">
      <c r="B54" s="9"/>
      <c r="C54" s="14"/>
      <c r="E54" s="20"/>
      <c r="F54" s="91" t="s">
        <v>49</v>
      </c>
      <c r="G54" s="91"/>
      <c r="H54" s="84">
        <f>+H55</f>
        <v>4000057.49</v>
      </c>
      <c r="I54" s="62"/>
      <c r="J54" s="62">
        <f>+J55</f>
        <v>4013690</v>
      </c>
      <c r="K54" s="26"/>
      <c r="L54" s="63">
        <f t="shared" si="0"/>
        <v>0.99660349703141005</v>
      </c>
      <c r="M54" s="22"/>
      <c r="N54" s="11"/>
    </row>
    <row r="55" spans="2:14" x14ac:dyDescent="0.2">
      <c r="B55" s="9"/>
      <c r="C55" s="14"/>
      <c r="E55" s="20"/>
      <c r="F55" s="20"/>
      <c r="G55" s="49" t="s">
        <v>215</v>
      </c>
      <c r="H55" s="85">
        <v>4000057.49</v>
      </c>
      <c r="I55" s="64"/>
      <c r="J55" s="24">
        <v>4013690</v>
      </c>
      <c r="K55" s="27"/>
      <c r="L55" s="65">
        <f t="shared" si="0"/>
        <v>0.99660349703141005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217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-2606331.66</v>
      </c>
      <c r="I58" s="67"/>
      <c r="J58" s="67">
        <f>+J59+J63</f>
        <v>-2523652</v>
      </c>
      <c r="K58" s="23"/>
      <c r="L58" s="68">
        <f t="shared" si="0"/>
        <v>1.0327619101207299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-2026164.14</v>
      </c>
      <c r="I59" s="62"/>
      <c r="J59" s="62">
        <f>+J60</f>
        <v>-1954177</v>
      </c>
      <c r="K59" s="26"/>
      <c r="L59" s="63">
        <f t="shared" si="0"/>
        <v>1.0368375740784994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-2026164.14</v>
      </c>
      <c r="I60" s="64"/>
      <c r="J60" s="24">
        <v>-1954177</v>
      </c>
      <c r="K60" s="27"/>
      <c r="L60" s="65">
        <f t="shared" si="0"/>
        <v>1.0368375740784994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>
        <v>0</v>
      </c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-580167.52</v>
      </c>
      <c r="I63" s="62"/>
      <c r="J63" s="62">
        <f>+J64</f>
        <v>-569475</v>
      </c>
      <c r="K63" s="26"/>
      <c r="L63" s="63">
        <f t="shared" si="0"/>
        <v>1.0187761007945915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-567840.76</v>
      </c>
      <c r="I64" s="64"/>
      <c r="J64" s="66">
        <v>-569475</v>
      </c>
      <c r="K64" s="27"/>
      <c r="L64" s="65">
        <f t="shared" si="0"/>
        <v>0.99713026910751135</v>
      </c>
      <c r="M64" s="22"/>
      <c r="N64" s="11"/>
    </row>
    <row r="65" spans="2:17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7" x14ac:dyDescent="0.2">
      <c r="B66" s="9"/>
      <c r="C66" s="14"/>
      <c r="E66" s="20"/>
      <c r="F66" s="20"/>
      <c r="G66" s="2" t="s">
        <v>58</v>
      </c>
      <c r="H66" s="85">
        <v>-12326.76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7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7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7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7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7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7" x14ac:dyDescent="0.2">
      <c r="B72" s="9"/>
      <c r="C72" s="14"/>
      <c r="E72" s="21" t="s">
        <v>64</v>
      </c>
      <c r="F72" s="20"/>
      <c r="G72" s="13"/>
      <c r="H72" s="86">
        <f>+H73+H84</f>
        <v>-1465170.3100000003</v>
      </c>
      <c r="I72" s="67"/>
      <c r="J72" s="67">
        <f>+J73+J84+J89</f>
        <v>-1580925.65</v>
      </c>
      <c r="K72" s="23"/>
      <c r="L72" s="68">
        <f t="shared" si="1"/>
        <v>0.92678002283029592</v>
      </c>
      <c r="M72" s="22"/>
      <c r="N72" s="11"/>
      <c r="Q72" s="90"/>
    </row>
    <row r="73" spans="2:17" x14ac:dyDescent="0.2">
      <c r="B73" s="9"/>
      <c r="C73" s="14"/>
      <c r="E73" s="20"/>
      <c r="F73" s="21" t="s">
        <v>65</v>
      </c>
      <c r="G73" s="13"/>
      <c r="H73" s="84">
        <f>SUM(H74:H83)</f>
        <v>-1464696.7000000002</v>
      </c>
      <c r="I73" s="62"/>
      <c r="J73" s="62">
        <f>SUM(J74:J83)</f>
        <v>-1579705.65</v>
      </c>
      <c r="K73" s="26"/>
      <c r="L73" s="63">
        <f t="shared" si="1"/>
        <v>0.92719596210851074</v>
      </c>
      <c r="M73" s="22"/>
      <c r="N73" s="11"/>
    </row>
    <row r="74" spans="2:17" x14ac:dyDescent="0.2">
      <c r="B74" s="9"/>
      <c r="C74" s="14"/>
      <c r="E74" s="20"/>
      <c r="F74" s="20"/>
      <c r="G74" s="2" t="s">
        <v>66</v>
      </c>
      <c r="H74" s="85">
        <v>-2309.86</v>
      </c>
      <c r="I74" s="64"/>
      <c r="J74" s="85">
        <v>-5879.95</v>
      </c>
      <c r="K74" s="27"/>
      <c r="L74" s="65">
        <f t="shared" si="1"/>
        <v>0.39283667378123965</v>
      </c>
      <c r="M74" s="22"/>
      <c r="N74" s="11"/>
    </row>
    <row r="75" spans="2:17" x14ac:dyDescent="0.2">
      <c r="B75" s="9"/>
      <c r="C75" s="14"/>
      <c r="E75" s="20"/>
      <c r="F75" s="20"/>
      <c r="G75" s="2" t="s">
        <v>67</v>
      </c>
      <c r="H75" s="85"/>
      <c r="I75" s="64"/>
      <c r="J75" s="85">
        <v>0</v>
      </c>
      <c r="K75" s="27"/>
      <c r="L75" s="65">
        <f t="shared" si="1"/>
        <v>0</v>
      </c>
      <c r="M75" s="22"/>
      <c r="N75" s="11"/>
    </row>
    <row r="76" spans="2:17" x14ac:dyDescent="0.2">
      <c r="B76" s="9"/>
      <c r="C76" s="14"/>
      <c r="E76" s="20"/>
      <c r="F76" s="20"/>
      <c r="G76" s="2" t="s">
        <v>68</v>
      </c>
      <c r="H76" s="85">
        <v>-41838.959999999999</v>
      </c>
      <c r="I76" s="64"/>
      <c r="J76" s="85">
        <v>-45381.03</v>
      </c>
      <c r="K76" s="27"/>
      <c r="L76" s="65">
        <f t="shared" si="1"/>
        <v>0.92194822374018393</v>
      </c>
      <c r="M76" s="22"/>
      <c r="N76" s="11"/>
    </row>
    <row r="77" spans="2:17" x14ac:dyDescent="0.2">
      <c r="B77" s="9"/>
      <c r="C77" s="14"/>
      <c r="E77" s="20"/>
      <c r="F77" s="20"/>
      <c r="G77" s="2" t="s">
        <v>69</v>
      </c>
      <c r="H77" s="85">
        <v>-36076.550000000003</v>
      </c>
      <c r="I77" s="64"/>
      <c r="J77" s="85">
        <v>-28069.98</v>
      </c>
      <c r="K77" s="27"/>
      <c r="L77" s="65">
        <f t="shared" si="1"/>
        <v>1.2852360422059439</v>
      </c>
      <c r="M77" s="22"/>
      <c r="N77" s="11"/>
    </row>
    <row r="78" spans="2:17" x14ac:dyDescent="0.2">
      <c r="B78" s="9"/>
      <c r="C78" s="14"/>
      <c r="E78" s="20"/>
      <c r="F78" s="20"/>
      <c r="G78" s="2" t="s">
        <v>70</v>
      </c>
      <c r="H78" s="85">
        <v>-849354.02</v>
      </c>
      <c r="I78" s="64"/>
      <c r="J78" s="85">
        <v>-913248.25</v>
      </c>
      <c r="K78" s="27"/>
      <c r="L78" s="65">
        <f t="shared" si="1"/>
        <v>0.93003629626446038</v>
      </c>
      <c r="M78" s="22"/>
      <c r="N78" s="11"/>
    </row>
    <row r="79" spans="2:17" x14ac:dyDescent="0.2">
      <c r="B79" s="9"/>
      <c r="C79" s="14"/>
      <c r="E79" s="20"/>
      <c r="F79" s="20"/>
      <c r="G79" s="2" t="s">
        <v>71</v>
      </c>
      <c r="H79" s="85">
        <v>-1153.54</v>
      </c>
      <c r="I79" s="64"/>
      <c r="J79" s="85">
        <v>-1000</v>
      </c>
      <c r="K79" s="27"/>
      <c r="L79" s="65">
        <f t="shared" si="1"/>
        <v>1.15354</v>
      </c>
      <c r="M79" s="22"/>
      <c r="N79" s="11"/>
    </row>
    <row r="80" spans="2:17" x14ac:dyDescent="0.2">
      <c r="B80" s="9"/>
      <c r="C80" s="14"/>
      <c r="E80" s="20"/>
      <c r="F80" s="20"/>
      <c r="G80" s="2" t="s">
        <v>72</v>
      </c>
      <c r="H80" s="85">
        <v>-1074</v>
      </c>
      <c r="I80" s="64"/>
      <c r="J80" s="85">
        <v>-1506.49</v>
      </c>
      <c r="K80" s="27"/>
      <c r="L80" s="65">
        <f t="shared" si="1"/>
        <v>0.71291545247562216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-4197.0600000000004</v>
      </c>
      <c r="I81" s="64"/>
      <c r="J81" s="85">
        <v>-5721.94</v>
      </c>
      <c r="K81" s="27"/>
      <c r="L81" s="65">
        <f t="shared" si="1"/>
        <v>0.73350297276797738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-511490.37</v>
      </c>
      <c r="I82" s="64"/>
      <c r="J82" s="85">
        <v>-571398.01</v>
      </c>
      <c r="K82" s="27"/>
      <c r="L82" s="65">
        <f t="shared" si="1"/>
        <v>0.89515602268198302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-17202.34</v>
      </c>
      <c r="I83" s="64"/>
      <c r="J83" s="85">
        <v>-7500</v>
      </c>
      <c r="K83" s="27"/>
      <c r="L83" s="65">
        <f t="shared" si="1"/>
        <v>2.2936453333333335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f>+H85</f>
        <v>-473.61000000000058</v>
      </c>
      <c r="I84" s="62"/>
      <c r="J84" s="62">
        <f>SUM(J85:J88)</f>
        <v>-1220</v>
      </c>
      <c r="K84" s="26"/>
      <c r="L84" s="63">
        <f t="shared" si="1"/>
        <v>0.38820491803278734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f>-120713.61+120240</f>
        <v>-473.61000000000058</v>
      </c>
      <c r="I85" s="64"/>
      <c r="J85" s="66">
        <v>-1220</v>
      </c>
      <c r="K85" s="27"/>
      <c r="L85" s="65">
        <f t="shared" si="1"/>
        <v>0.38820491803278734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1" t="s">
        <v>81</v>
      </c>
      <c r="G89" s="91"/>
      <c r="H89" s="84">
        <v>2746.7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>
        <v>2746.7</v>
      </c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-8928.5499999999993</v>
      </c>
      <c r="I98" s="67"/>
      <c r="J98" s="67">
        <f>SUM(J99:J101)</f>
        <v>-12810</v>
      </c>
      <c r="K98" s="23"/>
      <c r="L98" s="68">
        <f t="shared" si="1"/>
        <v>0.69699843871975009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/>
      <c r="I99" s="64"/>
      <c r="J99" s="66">
        <v>-2330</v>
      </c>
      <c r="K99" s="27"/>
      <c r="L99" s="65">
        <f t="shared" si="1"/>
        <v>0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-8928.5499999999993</v>
      </c>
      <c r="I100" s="64"/>
      <c r="J100" s="66">
        <v>-10480</v>
      </c>
      <c r="K100" s="27"/>
      <c r="L100" s="65">
        <f t="shared" si="1"/>
        <v>0.85196087786259533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8928.5499999999993</v>
      </c>
      <c r="I102" s="67"/>
      <c r="J102" s="67">
        <f>+J103</f>
        <v>12810</v>
      </c>
      <c r="K102" s="23"/>
      <c r="L102" s="68">
        <f t="shared" si="1"/>
        <v>0.69699843871975009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8928.5499999999993</v>
      </c>
      <c r="I103" s="64"/>
      <c r="J103" s="66">
        <v>12810</v>
      </c>
      <c r="K103" s="27"/>
      <c r="L103" s="65">
        <f t="shared" si="1"/>
        <v>0.69699843871975009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 t="shared" ref="H128:I128" si="2">+H5+H17+H21+H23+H51+H58+H72+H98+H102</f>
        <v>662.74999999976717</v>
      </c>
      <c r="I128" s="31">
        <f t="shared" si="2"/>
        <v>0</v>
      </c>
      <c r="J128" s="31">
        <f>+J5+J17+J21+J23+J51+J58+J72+J98+J102</f>
        <v>1072.3500000000931</v>
      </c>
      <c r="K128" s="69"/>
      <c r="L128" s="53">
        <f t="shared" si="1"/>
        <v>0.61803515643186424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0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0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0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0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f>+H156</f>
        <v>-659.11</v>
      </c>
      <c r="I155" s="67"/>
      <c r="J155" s="67">
        <f>+J156+J169+J184</f>
        <v>-1072</v>
      </c>
      <c r="K155" s="23"/>
      <c r="L155" s="68">
        <f t="shared" si="3"/>
        <v>0.61484141791044777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-659.11</v>
      </c>
      <c r="I156" s="62"/>
      <c r="J156" s="62">
        <f>SUM(J157:J168)</f>
        <v>-1072</v>
      </c>
      <c r="K156" s="26"/>
      <c r="L156" s="63">
        <f t="shared" si="3"/>
        <v>0.61484141791044777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>
        <v>-659.11</v>
      </c>
      <c r="I161" s="64"/>
      <c r="J161" s="24">
        <v>-1072</v>
      </c>
      <c r="K161" s="27"/>
      <c r="L161" s="65">
        <f t="shared" si="3"/>
        <v>0.61484141791044777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>
        <v>0</v>
      </c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1" t="s">
        <v>184</v>
      </c>
      <c r="G194" s="91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-3.64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>
        <v>-3.65</v>
      </c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>
        <v>0.01</v>
      </c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0</v>
      </c>
      <c r="I200" s="67"/>
      <c r="J200" s="67">
        <v>0</v>
      </c>
      <c r="K200" s="23"/>
      <c r="L200" s="68">
        <f t="shared" si="4"/>
        <v>0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0</v>
      </c>
      <c r="I201" s="62"/>
      <c r="J201" s="62">
        <v>0</v>
      </c>
      <c r="K201" s="26"/>
      <c r="L201" s="63">
        <f t="shared" si="4"/>
        <v>0</v>
      </c>
      <c r="M201" s="22"/>
      <c r="N201" s="11"/>
    </row>
    <row r="202" spans="2:14" ht="21.75" x14ac:dyDescent="0.2">
      <c r="B202" s="9"/>
      <c r="C202" s="14"/>
      <c r="E202" s="20"/>
      <c r="F202" s="20"/>
      <c r="G202" s="2" t="s">
        <v>191</v>
      </c>
      <c r="H202" s="85"/>
      <c r="I202" s="64"/>
      <c r="J202" s="24">
        <v>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192</v>
      </c>
      <c r="H203" s="85">
        <v>0</v>
      </c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193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194</v>
      </c>
      <c r="H205" s="85"/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195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196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197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198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199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200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201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202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203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204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205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206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207</v>
      </c>
      <c r="G219" s="13"/>
      <c r="H219" s="31">
        <f t="shared" ref="H219:I219" si="5">+H130+H155+H186+H197+H200</f>
        <v>-662.75</v>
      </c>
      <c r="I219" s="31">
        <f t="shared" si="5"/>
        <v>0</v>
      </c>
      <c r="J219" s="31">
        <f>+J130+J155+J186+J197+J200</f>
        <v>-1072</v>
      </c>
      <c r="K219" s="69"/>
      <c r="L219" s="53">
        <f t="shared" si="4"/>
        <v>0.61823694029850751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208</v>
      </c>
      <c r="G221" s="13"/>
      <c r="H221" s="88">
        <v>0</v>
      </c>
      <c r="I221" s="31"/>
      <c r="J221" s="31">
        <v>0</v>
      </c>
      <c r="K221" s="69"/>
      <c r="L221" s="52" t="s">
        <v>218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209</v>
      </c>
      <c r="F223" s="20"/>
      <c r="G223" s="13"/>
      <c r="H223" s="86"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210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211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212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213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2" t="s">
        <v>214</v>
      </c>
      <c r="E229" s="92"/>
      <c r="F229" s="92"/>
      <c r="G229" s="92"/>
      <c r="H229" s="88">
        <f>+H128+H219</f>
        <v>-2.3283064365386963E-10</v>
      </c>
      <c r="I229" s="31"/>
      <c r="J229" s="31">
        <f>+J221+J223</f>
        <v>0</v>
      </c>
      <c r="K229" s="69"/>
      <c r="L229" s="53" t="s">
        <v>218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216</v>
      </c>
      <c r="F235" s="44"/>
      <c r="G235" s="44"/>
      <c r="H235" s="78">
        <f>+H5+H17+H21+H51+H102</f>
        <v>4202907.13</v>
      </c>
      <c r="I235" s="78">
        <f t="shared" ref="I235" si="6">+I5+I17+I21+I51+I102</f>
        <v>0</v>
      </c>
      <c r="J235" s="78">
        <f>+J5+J17+J21+J51+J102</f>
        <v>4258460</v>
      </c>
      <c r="K235" s="79"/>
      <c r="L235" s="80">
        <f>+H235/J235</f>
        <v>0.98695470428276888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rowBreaks count="1" manualBreakCount="1">
    <brk id="16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30112022RADIO</vt:lpstr>
      <vt:lpstr>'30112022RADIO'!Área_de_impresión</vt:lpstr>
      <vt:lpstr>'30112022RADIO'!Títulos_a_imprimir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2024-09-27T11:08:51Z</dcterms:created>
  <dcterms:modified xsi:type="dcterms:W3CDTF">2024-09-27T11:08:59Z</dcterms:modified>
</cp:coreProperties>
</file>